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<sst xmlns="http://schemas.openxmlformats.org/spreadsheetml/2006/main" count="109" uniqueCount="74">
  <si>
    <t>工程名称:惠创未来城现有厂房屋面（2025年度第四批）防水补漏工程</t>
  </si>
  <si>
    <t>序号</t>
  </si>
  <si>
    <t>项目编码</t>
  </si>
  <si>
    <t>项目名称</t>
  </si>
  <si>
    <t>项目特征描述</t>
  </si>
  <si>
    <t>计量单位</t>
  </si>
  <si>
    <t>工程量</t>
  </si>
  <si>
    <t>金额(元)</t>
  </si>
  <si>
    <t>综合单价</t>
  </si>
  <si>
    <t>合价</t>
  </si>
  <si>
    <t/>
  </si>
  <si>
    <t>金属屋面防水涂料</t>
  </si>
  <si>
    <t>1</t>
  </si>
  <si>
    <t>011402003001</t>
  </si>
  <si>
    <t>金属面油漆</t>
  </si>
  <si>
    <t>1.名称:金属面防锈漆
2.遍数:2遍
3.其他要求:具体做法详施工方案</t>
  </si>
  <si>
    <t>m2</t>
  </si>
  <si>
    <t>1833.250</t>
  </si>
  <si>
    <t>2</t>
  </si>
  <si>
    <t>010902001001</t>
  </si>
  <si>
    <t>金属面防水</t>
  </si>
  <si>
    <t>1.名称:金属屋面防水（丙烯酸防水）
2.遍数:一布三涂
3.增强材料种类:玻璃纤维布
4.其他要求:具体做法详施工方案</t>
  </si>
  <si>
    <t>混凝土屋面</t>
  </si>
  <si>
    <t>3</t>
  </si>
  <si>
    <t>010902001002</t>
  </si>
  <si>
    <t>铲除老化破损防水层</t>
  </si>
  <si>
    <t>1.名称:铲除老化破损防水层
2.材质:柔性防水卷材
3.其他要求:具体做法详施工方案</t>
  </si>
  <si>
    <t>3879.500</t>
  </si>
  <si>
    <t>4</t>
  </si>
  <si>
    <t>010902004001</t>
  </si>
  <si>
    <t>伸缩缝修补</t>
  </si>
  <si>
    <t>1.名称:伸缩缝修补
2.材料:聚氨酯建筑密封胶
3.裂缝尺寸:缝宽3cm
4.其他要求:具体做法详施工方案</t>
  </si>
  <si>
    <t>m</t>
  </si>
  <si>
    <t>1911.000</t>
  </si>
  <si>
    <t>5</t>
  </si>
  <si>
    <t>010902002001</t>
  </si>
  <si>
    <t>伸缩缝聚氨酯涂膜防水</t>
  </si>
  <si>
    <t>1.名称:伸缩缝聚氨酯涂膜防水
2.涂膜厚度:2.0mm厚
3.其他要求:具体做法详施工方案</t>
  </si>
  <si>
    <t>573.300</t>
  </si>
  <si>
    <t>6</t>
  </si>
  <si>
    <t>010902002002</t>
  </si>
  <si>
    <t>女儿墙阴角及屋面氨酯涂膜防水</t>
  </si>
  <si>
    <t>1.名称:女儿墙阴角及屋面氨酯涂膜防水
2.涂膜厚度:2.0mm厚
3.其他要求:具体做法详施工方案</t>
  </si>
  <si>
    <t>254.400</t>
  </si>
  <si>
    <t>7</t>
  </si>
  <si>
    <t>010903001001</t>
  </si>
  <si>
    <t>女儿墙凿槽</t>
  </si>
  <si>
    <t>1.名称:女儿墙凿槽
2.沟槽尺寸:3cm*3cm
3.其他要求:具体做法详施工方案</t>
  </si>
  <si>
    <t>424.000</t>
  </si>
  <si>
    <t>8</t>
  </si>
  <si>
    <t>010902001003</t>
  </si>
  <si>
    <t>女儿墙高聚物改性沥青防水卷材</t>
  </si>
  <si>
    <t>1.名称:女儿墙高聚物改性沥青防水卷材
2.防水层数:3.0mm厚防水卷材1道
3.其他要求:具体做法详施工方案</t>
  </si>
  <si>
    <t>9</t>
  </si>
  <si>
    <t>010902001004</t>
  </si>
  <si>
    <t>屋面高聚物改性沥青防水卷材</t>
  </si>
  <si>
    <t>1.名称:屋面高聚物改性沥青防水卷材
2.防水层数:3.0mm厚防水卷材1道
3.其他要求:具体做法详施工方案</t>
  </si>
  <si>
    <t>更换成品天沟</t>
  </si>
  <si>
    <t>10</t>
  </si>
  <si>
    <t>010607009001</t>
  </si>
  <si>
    <t>拆除钢板天沟</t>
  </si>
  <si>
    <t>1.名称:拆除钢板天沟
2.截面尺寸:【深】350*【宽】400
3.厚度:4.5mm厚
4.其他要求:具体做法详施工方案</t>
  </si>
  <si>
    <t>114.000</t>
  </si>
  <si>
    <t>11</t>
  </si>
  <si>
    <t>010607009002</t>
  </si>
  <si>
    <t>镀锌钢板天沟</t>
  </si>
  <si>
    <t>1.名称:镀锌钢板天沟
2.截面尺寸:【深】350*【宽】400
3.钢板厚度:3.0mm厚度
4.其他要求:具体做法详施工方案</t>
  </si>
  <si>
    <t>外墙立面</t>
  </si>
  <si>
    <t>12</t>
  </si>
  <si>
    <t>010901008001</t>
  </si>
  <si>
    <t>硅酮密封胶填缝</t>
  </si>
  <si>
    <t>1.名称:硅酮密封胶填缝
2.基层处理:铲除原老化密封胶
3.截面尺寸:10mm*10mm
4.其他要求:具体做法详施工方案</t>
  </si>
  <si>
    <t>2755.000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</si>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</sst>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23">
    <font>
      <sz val="11"/>
      <color theme="1"/>
      <name val="宋体"/>
      <charset val="134"/>
      <scheme val="minor"/>
    </font>
    <font>
      <sz val="9"/>
      <name val="SimSun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/>
    <xf numFmtId="0" fontId="2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" fontId="3" fillId="2" borderId="1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176" fontId="3" fillId="2" borderId="1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176" fontId="3" fillId="2" borderId="2" xfId="0" applyNumberFormat="1" applyFont="1" applyFill="1" applyBorder="1" applyAlignment="1">
      <alignment horizontal="right" vertical="center" wrapText="1"/>
    </xf>
    <xf numFmtId="2" fontId="3" fillId="2" borderId="3" xfId="0" applyNumberFormat="1" applyFont="1" applyFill="1" applyBorder="1" applyAlignment="1">
      <alignment horizontal="right" vertical="center" wrapText="1"/>
    </xf>
    <xf numFmtId="2" fontId="3" fillId="2" borderId="4" xfId="0" applyNumberFormat="1" applyFont="1" applyFill="1" applyBorder="1" applyAlignment="1">
      <alignment horizontal="right" vertical="center" wrapText="1"/>
    </xf>
    <xf numFmtId="2" fontId="3" fillId="2" borderId="2" xfId="0" applyNumberFormat="1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176" fontId="3" fillId="2" borderId="5" xfId="0" applyNumberFormat="1" applyFont="1" applyFill="1" applyBorder="1" applyAlignment="1">
      <alignment horizontal="right" vertical="center" wrapText="1"/>
    </xf>
    <xf numFmtId="2" fontId="3" fillId="2" borderId="6" xfId="0" applyNumberFormat="1" applyFont="1" applyFill="1" applyBorder="1" applyAlignment="1">
      <alignment horizontal="right" vertical="center" wrapText="1"/>
    </xf>
    <xf numFmtId="2" fontId="3" fillId="2" borderId="7" xfId="0" applyNumberFormat="1" applyFont="1" applyFill="1" applyBorder="1" applyAlignment="1">
      <alignment horizontal="right" vertical="center" wrapText="1"/>
    </xf>
    <xf numFmtId="2" fontId="3" fillId="2" borderId="5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topLeftCell="A14" workbookViewId="0">
      <selection activeCell="O20" sqref="O20"/>
    </sheetView>
  </sheetViews>
  <sheetFormatPr defaultColWidth="9" defaultRowHeight="13.5"/>
  <cols>
    <col min="1" max="1" width="3.875" style="1" customWidth="1"/>
    <col min="2" max="2" width="3.40833333333333" style="1" customWidth="1"/>
    <col min="3" max="3" width="9.51666666666667" style="1" customWidth="1"/>
    <col min="4" max="4" width="20.675" style="1" customWidth="1"/>
    <col min="5" max="5" width="6.51666666666667" style="1" customWidth="1"/>
    <col min="6" max="6" width="26.4" style="1" customWidth="1"/>
    <col min="7" max="7" width="5.33333333333333" style="1" customWidth="1"/>
    <col min="8" max="8" width="7.625" style="1" customWidth="1"/>
    <col min="9" max="9" width="3.19166666666667" style="1" customWidth="1"/>
    <col min="10" max="10" width="5.75" style="1" customWidth="1"/>
    <col min="11" max="11" width="10.5" style="1" customWidth="1"/>
    <col min="12" max="16381" width="9" style="1"/>
  </cols>
  <sheetData>
    <row r="1" s="1" customFormat="1" ht="27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11" customHeight="1" spans="1:11">
      <c r="A2" s="3" t="s">
        <v>1</v>
      </c>
      <c r="B2" s="3" t="s">
        <v>2</v>
      </c>
      <c r="C2" s="3"/>
      <c r="D2" s="3" t="s">
        <v>3</v>
      </c>
      <c r="E2" s="3" t="s">
        <v>4</v>
      </c>
      <c r="F2" s="3"/>
      <c r="G2" s="3" t="s">
        <v>5</v>
      </c>
      <c r="H2" s="3" t="s">
        <v>6</v>
      </c>
      <c r="I2" s="3" t="s">
        <v>7</v>
      </c>
      <c r="J2" s="3"/>
      <c r="K2" s="3"/>
    </row>
    <row r="3" s="1" customFormat="1" ht="11" customHeight="1" spans="1:11">
      <c r="A3" s="3"/>
      <c r="B3" s="3"/>
      <c r="C3" s="3"/>
      <c r="D3" s="3"/>
      <c r="E3" s="3"/>
      <c r="F3" s="3"/>
      <c r="G3" s="3"/>
      <c r="H3" s="3"/>
      <c r="I3" s="3" t="s">
        <v>8</v>
      </c>
      <c r="J3" s="3"/>
      <c r="K3" s="3" t="s">
        <v>9</v>
      </c>
    </row>
    <row r="4" s="1" customFormat="1" ht="11" customHeight="1" spans="1:11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="1" customFormat="1" ht="23" customHeight="1" spans="1:11">
      <c r="A5" s="4" t="s">
        <v>10</v>
      </c>
      <c r="B5" s="5" t="s">
        <v>10</v>
      </c>
      <c r="C5" s="5"/>
      <c r="D5" s="5" t="s">
        <v>11</v>
      </c>
      <c r="E5" s="5" t="s">
        <v>10</v>
      </c>
      <c r="F5" s="5"/>
      <c r="G5" s="4" t="s">
        <v>10</v>
      </c>
      <c r="H5" s="6" t="s">
        <v>10</v>
      </c>
      <c r="I5" s="7" t="s">
        <v>10</v>
      </c>
      <c r="J5" s="7"/>
      <c r="K5" s="7">
        <f>K6+K7</f>
        <v>178741.875</v>
      </c>
    </row>
    <row r="6" s="1" customFormat="1" ht="42" customHeight="1" spans="1:11">
      <c r="A6" s="4" t="s">
        <v>12</v>
      </c>
      <c r="B6" s="5" t="s">
        <v>13</v>
      </c>
      <c r="C6" s="5"/>
      <c r="D6" s="5" t="s">
        <v>14</v>
      </c>
      <c r="E6" s="5" t="s">
        <v>15</v>
      </c>
      <c r="F6" s="5"/>
      <c r="G6" s="4" t="s">
        <v>16</v>
      </c>
      <c r="H6" s="8" t="s">
        <v>17</v>
      </c>
      <c r="I6" s="7">
        <v>11</v>
      </c>
      <c r="J6" s="7"/>
      <c r="K6" s="7">
        <f>H6*I6</f>
        <v>20165.75</v>
      </c>
    </row>
    <row r="7" s="1" customFormat="1" ht="62" customHeight="1" spans="1:11">
      <c r="A7" s="4" t="s">
        <v>18</v>
      </c>
      <c r="B7" s="5" t="s">
        <v>19</v>
      </c>
      <c r="C7" s="5"/>
      <c r="D7" s="5" t="s">
        <v>20</v>
      </c>
      <c r="E7" s="5" t="s">
        <v>21</v>
      </c>
      <c r="F7" s="5"/>
      <c r="G7" s="4" t="s">
        <v>16</v>
      </c>
      <c r="H7" s="8" t="s">
        <v>17</v>
      </c>
      <c r="I7" s="7">
        <v>86.5</v>
      </c>
      <c r="J7" s="7"/>
      <c r="K7" s="7">
        <f>H7*I7</f>
        <v>158576.125</v>
      </c>
    </row>
    <row r="8" s="1" customFormat="1" ht="23" customHeight="1" spans="1:11">
      <c r="A8" s="4" t="s">
        <v>10</v>
      </c>
      <c r="B8" s="5" t="s">
        <v>10</v>
      </c>
      <c r="C8" s="5"/>
      <c r="D8" s="5" t="s">
        <v>22</v>
      </c>
      <c r="E8" s="5" t="s">
        <v>10</v>
      </c>
      <c r="F8" s="5"/>
      <c r="G8" s="4" t="s">
        <v>10</v>
      </c>
      <c r="H8" s="6" t="s">
        <v>10</v>
      </c>
      <c r="I8" s="7"/>
      <c r="J8" s="7"/>
      <c r="K8" s="7">
        <f>K9+K10+K11+K12+K14+K15+K16</f>
        <v>134331.8</v>
      </c>
    </row>
    <row r="9" s="1" customFormat="1" ht="40" customHeight="1" spans="1:11">
      <c r="A9" s="4" t="s">
        <v>23</v>
      </c>
      <c r="B9" s="5" t="s">
        <v>24</v>
      </c>
      <c r="C9" s="5"/>
      <c r="D9" s="5" t="s">
        <v>25</v>
      </c>
      <c r="E9" s="5" t="s">
        <v>26</v>
      </c>
      <c r="F9" s="5"/>
      <c r="G9" s="4" t="s">
        <v>16</v>
      </c>
      <c r="H9" s="8" t="s">
        <v>27</v>
      </c>
      <c r="I9" s="7">
        <v>10.5</v>
      </c>
      <c r="J9" s="7"/>
      <c r="K9" s="7">
        <f>H9*I9</f>
        <v>40734.75</v>
      </c>
    </row>
    <row r="10" s="1" customFormat="1" ht="51" customHeight="1" spans="1:11">
      <c r="A10" s="4" t="s">
        <v>28</v>
      </c>
      <c r="B10" s="5" t="s">
        <v>29</v>
      </c>
      <c r="C10" s="5"/>
      <c r="D10" s="5" t="s">
        <v>30</v>
      </c>
      <c r="E10" s="5" t="s">
        <v>31</v>
      </c>
      <c r="F10" s="5"/>
      <c r="G10" s="4" t="s">
        <v>32</v>
      </c>
      <c r="H10" s="8" t="s">
        <v>33</v>
      </c>
      <c r="I10" s="7">
        <v>9.9</v>
      </c>
      <c r="J10" s="7"/>
      <c r="K10" s="7">
        <f>H10*I10</f>
        <v>18918.9</v>
      </c>
    </row>
    <row r="11" s="1" customFormat="1" ht="44" customHeight="1" spans="1:11">
      <c r="A11" s="4" t="s">
        <v>34</v>
      </c>
      <c r="B11" s="5" t="s">
        <v>35</v>
      </c>
      <c r="C11" s="5"/>
      <c r="D11" s="5" t="s">
        <v>36</v>
      </c>
      <c r="E11" s="5" t="s">
        <v>37</v>
      </c>
      <c r="F11" s="5"/>
      <c r="G11" s="4" t="s">
        <v>16</v>
      </c>
      <c r="H11" s="8" t="s">
        <v>38</v>
      </c>
      <c r="I11" s="7">
        <v>26</v>
      </c>
      <c r="J11" s="7"/>
      <c r="K11" s="7">
        <f>H11*I11</f>
        <v>14905.8</v>
      </c>
    </row>
    <row r="12" s="1" customFormat="1" ht="46" customHeight="1" spans="1:11">
      <c r="A12" s="9" t="s">
        <v>39</v>
      </c>
      <c r="B12" s="10" t="s">
        <v>40</v>
      </c>
      <c r="C12" s="11"/>
      <c r="D12" s="9" t="s">
        <v>41</v>
      </c>
      <c r="E12" s="10" t="s">
        <v>42</v>
      </c>
      <c r="F12" s="11"/>
      <c r="G12" s="9" t="s">
        <v>16</v>
      </c>
      <c r="H12" s="12" t="s">
        <v>43</v>
      </c>
      <c r="I12" s="13">
        <v>26</v>
      </c>
      <c r="J12" s="14"/>
      <c r="K12" s="15">
        <f>H12*I12</f>
        <v>6614.4</v>
      </c>
    </row>
    <row r="13" s="1" customFormat="1" ht="10" customHeight="1" spans="1:11">
      <c r="A13" s="16"/>
      <c r="B13" s="17"/>
      <c r="C13" s="18"/>
      <c r="D13" s="16"/>
      <c r="E13" s="17"/>
      <c r="F13" s="18"/>
      <c r="G13" s="16"/>
      <c r="H13" s="19"/>
      <c r="I13" s="20"/>
      <c r="J13" s="21"/>
      <c r="K13" s="22"/>
    </row>
    <row r="14" s="1" customFormat="1" ht="44" customHeight="1" spans="1:11">
      <c r="A14" s="4" t="s">
        <v>44</v>
      </c>
      <c r="B14" s="5" t="s">
        <v>45</v>
      </c>
      <c r="C14" s="5"/>
      <c r="D14" s="5" t="s">
        <v>46</v>
      </c>
      <c r="E14" s="5" t="s">
        <v>47</v>
      </c>
      <c r="F14" s="5"/>
      <c r="G14" s="4" t="s">
        <v>32</v>
      </c>
      <c r="H14" s="8" t="s">
        <v>48</v>
      </c>
      <c r="I14" s="7">
        <v>23</v>
      </c>
      <c r="J14" s="7"/>
      <c r="K14" s="7">
        <f>H14*I14</f>
        <v>9752</v>
      </c>
    </row>
    <row r="15" s="1" customFormat="1" ht="62" customHeight="1" spans="1:11">
      <c r="A15" s="4" t="s">
        <v>49</v>
      </c>
      <c r="B15" s="5" t="s">
        <v>50</v>
      </c>
      <c r="C15" s="5"/>
      <c r="D15" s="5" t="s">
        <v>51</v>
      </c>
      <c r="E15" s="5" t="s">
        <v>52</v>
      </c>
      <c r="F15" s="5"/>
      <c r="G15" s="4" t="s">
        <v>16</v>
      </c>
      <c r="H15" s="8" t="s">
        <v>43</v>
      </c>
      <c r="I15" s="7">
        <v>10.5</v>
      </c>
      <c r="J15" s="7"/>
      <c r="K15" s="7">
        <f>H15*I15</f>
        <v>2671.2</v>
      </c>
    </row>
    <row r="16" s="1" customFormat="1" ht="62" customHeight="1" spans="1:11">
      <c r="A16" s="4" t="s">
        <v>53</v>
      </c>
      <c r="B16" s="5" t="s">
        <v>54</v>
      </c>
      <c r="C16" s="5"/>
      <c r="D16" s="5" t="s">
        <v>55</v>
      </c>
      <c r="E16" s="5" t="s">
        <v>56</v>
      </c>
      <c r="F16" s="5"/>
      <c r="G16" s="4" t="s">
        <v>16</v>
      </c>
      <c r="H16" s="8" t="s">
        <v>27</v>
      </c>
      <c r="I16" s="7">
        <v>10.5</v>
      </c>
      <c r="J16" s="7"/>
      <c r="K16" s="7">
        <f>H16*I16</f>
        <v>40734.75</v>
      </c>
    </row>
    <row r="17" s="1" customFormat="1" ht="23" customHeight="1" spans="1:11">
      <c r="A17" s="4" t="s">
        <v>10</v>
      </c>
      <c r="B17" s="5" t="s">
        <v>10</v>
      </c>
      <c r="C17" s="5"/>
      <c r="D17" s="5" t="s">
        <v>57</v>
      </c>
      <c r="E17" s="5" t="s">
        <v>10</v>
      </c>
      <c r="F17" s="5"/>
      <c r="G17" s="4" t="s">
        <v>10</v>
      </c>
      <c r="H17" s="6" t="s">
        <v>10</v>
      </c>
      <c r="I17" s="7"/>
      <c r="J17" s="7"/>
      <c r="K17" s="7">
        <f>K18+K19</f>
        <v>26117.4</v>
      </c>
    </row>
    <row r="18" s="1" customFormat="1" ht="66" customHeight="1" spans="1:11">
      <c r="A18" s="4" t="s">
        <v>58</v>
      </c>
      <c r="B18" s="5" t="s">
        <v>59</v>
      </c>
      <c r="C18" s="5"/>
      <c r="D18" s="5" t="s">
        <v>60</v>
      </c>
      <c r="E18" s="5" t="s">
        <v>61</v>
      </c>
      <c r="F18" s="5"/>
      <c r="G18" s="4" t="s">
        <v>32</v>
      </c>
      <c r="H18" s="8" t="s">
        <v>62</v>
      </c>
      <c r="I18" s="7">
        <v>10</v>
      </c>
      <c r="J18" s="7"/>
      <c r="K18" s="7">
        <f>H18*I18</f>
        <v>1140</v>
      </c>
    </row>
    <row r="19" s="1" customFormat="1" ht="72" customHeight="1" spans="1:11">
      <c r="A19" s="4" t="s">
        <v>63</v>
      </c>
      <c r="B19" s="5" t="s">
        <v>64</v>
      </c>
      <c r="C19" s="5"/>
      <c r="D19" s="5" t="s">
        <v>65</v>
      </c>
      <c r="E19" s="5" t="s">
        <v>66</v>
      </c>
      <c r="F19" s="5"/>
      <c r="G19" s="4" t="s">
        <v>32</v>
      </c>
      <c r="H19" s="8" t="s">
        <v>62</v>
      </c>
      <c r="I19" s="7">
        <v>219.1</v>
      </c>
      <c r="J19" s="7"/>
      <c r="K19" s="7">
        <f>H19*I19</f>
        <v>24977.4</v>
      </c>
    </row>
    <row r="20" s="1" customFormat="1" ht="23" customHeight="1" spans="1:11">
      <c r="A20" s="4" t="s">
        <v>10</v>
      </c>
      <c r="B20" s="5" t="s">
        <v>10</v>
      </c>
      <c r="C20" s="5"/>
      <c r="D20" s="5" t="s">
        <v>67</v>
      </c>
      <c r="E20" s="5" t="s">
        <v>10</v>
      </c>
      <c r="F20" s="5"/>
      <c r="G20" s="4" t="s">
        <v>10</v>
      </c>
      <c r="H20" s="6" t="s">
        <v>10</v>
      </c>
      <c r="I20" s="7" t="s">
        <v>10</v>
      </c>
      <c r="J20" s="7"/>
      <c r="K20" s="7">
        <f>K21</f>
        <v>27550</v>
      </c>
    </row>
    <row r="21" s="1" customFormat="1" ht="63" customHeight="1" spans="1:11">
      <c r="A21" s="4" t="s">
        <v>68</v>
      </c>
      <c r="B21" s="5" t="s">
        <v>69</v>
      </c>
      <c r="C21" s="5"/>
      <c r="D21" s="5" t="s">
        <v>70</v>
      </c>
      <c r="E21" s="5" t="s">
        <v>71</v>
      </c>
      <c r="F21" s="5"/>
      <c r="G21" s="4" t="s">
        <v>32</v>
      </c>
      <c r="H21" s="8" t="s">
        <v>72</v>
      </c>
      <c r="I21" s="7">
        <v>10</v>
      </c>
      <c r="J21" s="7"/>
      <c r="K21" s="7">
        <f>H21*I21</f>
        <v>27550</v>
      </c>
    </row>
    <row r="22" s="1" customFormat="1" ht="23" customHeight="1" spans="1:11">
      <c r="A22" s="4" t="s">
        <v>73</v>
      </c>
      <c r="B22" s="4"/>
      <c r="C22" s="4"/>
      <c r="D22" s="4"/>
      <c r="E22" s="4"/>
      <c r="F22" s="4"/>
      <c r="G22" s="4"/>
      <c r="H22" s="4"/>
      <c r="I22" s="4"/>
      <c r="J22" s="4"/>
      <c r="K22" s="7">
        <f>K5+K8+K17+K20</f>
        <v>366741.075</v>
      </c>
    </row>
  </sheetData>
  <mergeCells count="64">
    <mergeCell ref="A1:K1"/>
    <mergeCell ref="I2:K2"/>
    <mergeCell ref="B5:C5"/>
    <mergeCell ref="E5:F5"/>
    <mergeCell ref="I5:J5"/>
    <mergeCell ref="B6:C6"/>
    <mergeCell ref="E6:F6"/>
    <mergeCell ref="I6:J6"/>
    <mergeCell ref="B7:C7"/>
    <mergeCell ref="E7:F7"/>
    <mergeCell ref="I7:J7"/>
    <mergeCell ref="B8:C8"/>
    <mergeCell ref="E8:F8"/>
    <mergeCell ref="I8:J8"/>
    <mergeCell ref="B9:C9"/>
    <mergeCell ref="E9:F9"/>
    <mergeCell ref="I9:J9"/>
    <mergeCell ref="B10:C10"/>
    <mergeCell ref="E10:F10"/>
    <mergeCell ref="I10:J10"/>
    <mergeCell ref="B11:C11"/>
    <mergeCell ref="E11:F11"/>
    <mergeCell ref="I11:J11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A22:J22"/>
    <mergeCell ref="A2:A4"/>
    <mergeCell ref="A12:A13"/>
    <mergeCell ref="D2:D4"/>
    <mergeCell ref="D12:D13"/>
    <mergeCell ref="G2:G4"/>
    <mergeCell ref="G12:G13"/>
    <mergeCell ref="H2:H4"/>
    <mergeCell ref="H12:H13"/>
    <mergeCell ref="K3:K4"/>
    <mergeCell ref="K12:K13"/>
    <mergeCell ref="B2:C4"/>
    <mergeCell ref="E2:F4"/>
    <mergeCell ref="I3:J4"/>
    <mergeCell ref="B12:C13"/>
    <mergeCell ref="E12:F13"/>
    <mergeCell ref="I12:J13"/>
  </mergeCells>
  <pageMargins left="0.393055555555556" right="0.393055555555556" top="0.393055555555556" bottom="0.393055555555556" header="0.275" footer="0.354166666666667"/>
  <pageSetup paperSize="9" scale="9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林妙莹</dc:creator>
  <cp:lastModifiedBy>林妙莹</cp:lastModifiedBy>
  <dcterms:created xsi:type="dcterms:W3CDTF">2025-11-12T03:20:00Z</dcterms:created>
  <dcterms:modified xsi:type="dcterms:W3CDTF">2025-11-18T01:47:58Z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AB8B152677E94FDAB69AE52616D7F39E_11</vt:lpwstr>
  </property>
  <property fmtid="{D5CDD505-2E9C-101B-9397-08002B2CF9AE}" pid="3" name="KSOProductBuildVer">
    <vt:lpwstr>2052-12.1.0.23542</vt:lpwstr>
  </property>
</Properties>
</file>